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chilishte\11 klas - Profil\ОАД-изб\"/>
    </mc:Choice>
  </mc:AlternateContent>
  <bookViews>
    <workbookView xWindow="0" yWindow="0" windowWidth="2040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" l="1"/>
  <c r="D15" i="1"/>
  <c r="D14" i="1"/>
  <c r="D13" i="1"/>
  <c r="L4" i="1"/>
  <c r="L5" i="1"/>
  <c r="L6" i="1"/>
  <c r="L7" i="1"/>
  <c r="L8" i="1"/>
  <c r="L9" i="1"/>
  <c r="L10" i="1"/>
  <c r="L11" i="1"/>
  <c r="L12" i="1"/>
  <c r="L3" i="1"/>
  <c r="J4" i="1"/>
  <c r="J5" i="1"/>
  <c r="J6" i="1"/>
  <c r="J7" i="1"/>
  <c r="J8" i="1"/>
  <c r="J9" i="1"/>
  <c r="J10" i="1"/>
  <c r="J11" i="1"/>
  <c r="J12" i="1"/>
  <c r="J3" i="1"/>
  <c r="H4" i="1"/>
  <c r="H5" i="1"/>
  <c r="H6" i="1"/>
  <c r="H7" i="1"/>
  <c r="H8" i="1"/>
  <c r="H9" i="1"/>
  <c r="H10" i="1"/>
  <c r="H11" i="1"/>
  <c r="H12" i="1"/>
  <c r="H3" i="1"/>
</calcChain>
</file>

<file path=xl/sharedStrings.xml><?xml version="1.0" encoding="utf-8"?>
<sst xmlns="http://schemas.openxmlformats.org/spreadsheetml/2006/main" count="55" uniqueCount="40">
  <si>
    <t>№</t>
  </si>
  <si>
    <t>Имена</t>
  </si>
  <si>
    <t>Длъжност</t>
  </si>
  <si>
    <t>Образование</t>
  </si>
  <si>
    <t>Основна заплата</t>
  </si>
  <si>
    <t>Работни дни
в месеца</t>
  </si>
  <si>
    <t>Трудов стаж
в години</t>
  </si>
  <si>
    <t>Отработени
дни</t>
  </si>
  <si>
    <t>Болнични
дни</t>
  </si>
  <si>
    <t>Дни в
платен
отпуск</t>
  </si>
  <si>
    <t>Заплата</t>
  </si>
  <si>
    <t>Тодор Волев</t>
  </si>
  <si>
    <t>Марияна Петрова</t>
  </si>
  <si>
    <t>Христо Пеев</t>
  </si>
  <si>
    <t>Станимир Стаиков</t>
  </si>
  <si>
    <t>Петранка Филева</t>
  </si>
  <si>
    <t>Татяна Коева</t>
  </si>
  <si>
    <t>Димитър Минев</t>
  </si>
  <si>
    <t>Михаил Попов</t>
  </si>
  <si>
    <t>Даниел Димитров</t>
  </si>
  <si>
    <t>Петя Бисерова</t>
  </si>
  <si>
    <t>Администрация</t>
  </si>
  <si>
    <t>Производство</t>
  </si>
  <si>
    <t>Висше</t>
  </si>
  <si>
    <t>Средно</t>
  </si>
  <si>
    <t>Основно</t>
  </si>
  <si>
    <t>Задача: Да се попълнят празните клетки при следните изисквания
- Длъжността може да бъде една от две възможности: Администрация и Производство;
- Образованието може да бъде една от следните възможности: Основно, Средно, Висше;
- Работните дни в месеца са цяло число между 15 и 23;
- Отработените дни, болничните дни, дните на платен отпуск не воже да са повече от работните дни в месеца;
- Отработените дни са разликата между работните дни в месеца и дните, в които служителят е отсъствал;
- Заплатата е сбор от заплащането за отработените дни, дните в болнични, в платен отпуск и сумата за отработени години;
- Всяка година от трудовия стаж след 10-тата, добавя 1% от основната заплата към заплащането за месеца;
- Заплащането за отработен ден е равно на ставката за ден от текущия месец;
- Заплащането за болничен ден е 80% от заплащането за отработен ден;
- Заплащането за ден платен отпуск е 95% от заплашането за отработен ден;</t>
  </si>
  <si>
    <t>Болнични дни
от работодател</t>
  </si>
  <si>
    <t>Средна основна заплата
в предприятието</t>
  </si>
  <si>
    <t>Разлика между сумите, изплатени
на висшисти и сумите, изплатени на
служителите с по-ниско образование</t>
  </si>
  <si>
    <t>Брой отработени дни
от служителя Христо Пеев</t>
  </si>
  <si>
    <t>Обща сума за заплати</t>
  </si>
  <si>
    <t>Дял на служителите,
боледувалите през месеца</t>
  </si>
  <si>
    <t>Средна основна заплата 
в администрацията</t>
  </si>
  <si>
    <t>Служител с най-високо
заплащане за месеца</t>
  </si>
  <si>
    <t>Брой служители с висше образование,
които работят в администрацията</t>
  </si>
  <si>
    <t>Трудов стаж на служителя
с най-ниска основна заплата</t>
  </si>
  <si>
    <t>Добавка за трудов стаж на служителя
с най-висока заплата</t>
  </si>
  <si>
    <t>Брой служители под средната за предприятието
заплата</t>
  </si>
  <si>
    <t>Средна надница (за 1 отработен час)
в предприятието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</si>
</sst>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лв.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topLeftCell="A2" workbookViewId="0">
      <selection activeCell="G14" sqref="G14"/>
    </sheetView>
  </sheetViews>
  <sheetFormatPr defaultRowHeight="15" x14ac:dyDescent="0.25"/>
  <cols>
    <col min="1" max="1" width="3.5703125" customWidth="1"/>
    <col min="2" max="2" width="17.140625" customWidth="1"/>
    <col min="3" max="3" width="17.5703125" customWidth="1"/>
    <col min="4" max="4" width="14" customWidth="1"/>
    <col min="5" max="5" width="12" customWidth="1"/>
    <col min="6" max="6" width="18.5703125" customWidth="1"/>
    <col min="7" max="7" width="14" customWidth="1"/>
    <col min="8" max="8" width="12.28515625" customWidth="1"/>
    <col min="9" max="9" width="11" customWidth="1"/>
    <col min="10" max="10" width="15.28515625" customWidth="1"/>
    <col min="11" max="11" width="9.140625" customWidth="1"/>
    <col min="12" max="12" width="12.140625" customWidth="1"/>
  </cols>
  <sheetData>
    <row r="1" spans="1:12" ht="186" customHeight="1" x14ac:dyDescent="0.25">
      <c r="A1" s="3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57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5" t="s">
        <v>6</v>
      </c>
      <c r="F2" s="4" t="s">
        <v>4</v>
      </c>
      <c r="G2" s="5" t="s">
        <v>5</v>
      </c>
      <c r="H2" s="5" t="s">
        <v>7</v>
      </c>
      <c r="I2" s="5" t="s">
        <v>8</v>
      </c>
      <c r="J2" s="5" t="s">
        <v>27</v>
      </c>
      <c r="K2" s="5" t="s">
        <v>9</v>
      </c>
      <c r="L2" s="5" t="s">
        <v>10</v>
      </c>
    </row>
    <row r="3" spans="1:12" x14ac:dyDescent="0.25">
      <c r="A3" s="1">
        <v>1</v>
      </c>
      <c r="B3" s="1" t="s">
        <v>11</v>
      </c>
      <c r="C3" s="1" t="s">
        <v>21</v>
      </c>
      <c r="D3" s="1" t="s">
        <v>23</v>
      </c>
      <c r="E3" s="1">
        <v>28</v>
      </c>
      <c r="F3" s="2">
        <v>1550</v>
      </c>
      <c r="G3" s="1">
        <v>22</v>
      </c>
      <c r="H3" s="1">
        <f>G3-I3-K3</f>
        <v>22</v>
      </c>
      <c r="I3" s="1">
        <v>0</v>
      </c>
      <c r="J3" s="1">
        <f>IF(I3&lt;3,I3,3)</f>
        <v>0</v>
      </c>
      <c r="K3" s="1">
        <v>0</v>
      </c>
      <c r="L3" s="2">
        <f>IF(E3&lt;=10,0,E3*F3/100)+(H3+I3*0.8+K3*0.95)*F3/G3</f>
        <v>1984</v>
      </c>
    </row>
    <row r="4" spans="1:12" x14ac:dyDescent="0.25">
      <c r="A4" s="1">
        <v>2</v>
      </c>
      <c r="B4" s="1" t="s">
        <v>12</v>
      </c>
      <c r="C4" s="1" t="s">
        <v>21</v>
      </c>
      <c r="D4" s="1" t="s">
        <v>23</v>
      </c>
      <c r="E4" s="1">
        <v>34</v>
      </c>
      <c r="F4" s="2">
        <v>1345</v>
      </c>
      <c r="G4" s="1">
        <v>22</v>
      </c>
      <c r="H4" s="1">
        <f t="shared" ref="H4:H12" si="0">G4-I4-K4</f>
        <v>0</v>
      </c>
      <c r="I4" s="1">
        <v>22</v>
      </c>
      <c r="J4" s="1">
        <f t="shared" ref="J4:J12" si="1">IF(I4&lt;3,I4,3)</f>
        <v>3</v>
      </c>
      <c r="K4" s="1">
        <v>0</v>
      </c>
      <c r="L4" s="2">
        <f t="shared" ref="L4:L12" si="2">IF(E4&lt;=10,0,E4*F4/100)+(H4+I4*0.8+K4*0.95)*F4/G4</f>
        <v>1533.3000000000002</v>
      </c>
    </row>
    <row r="5" spans="1:12" x14ac:dyDescent="0.25">
      <c r="A5" s="1">
        <v>3</v>
      </c>
      <c r="B5" s="1" t="s">
        <v>13</v>
      </c>
      <c r="C5" s="1" t="s">
        <v>21</v>
      </c>
      <c r="D5" s="1" t="s">
        <v>23</v>
      </c>
      <c r="E5" s="1">
        <v>17</v>
      </c>
      <c r="F5" s="2">
        <v>1345</v>
      </c>
      <c r="G5" s="1">
        <v>22</v>
      </c>
      <c r="H5" s="1">
        <f t="shared" si="0"/>
        <v>22</v>
      </c>
      <c r="I5" s="1">
        <v>0</v>
      </c>
      <c r="J5" s="1">
        <f t="shared" si="1"/>
        <v>0</v>
      </c>
      <c r="K5" s="1">
        <v>0</v>
      </c>
      <c r="L5" s="2">
        <f t="shared" si="2"/>
        <v>1573.65</v>
      </c>
    </row>
    <row r="6" spans="1:12" x14ac:dyDescent="0.25">
      <c r="A6" s="1">
        <v>4</v>
      </c>
      <c r="B6" s="1" t="s">
        <v>14</v>
      </c>
      <c r="C6" s="1" t="s">
        <v>21</v>
      </c>
      <c r="D6" s="1" t="s">
        <v>24</v>
      </c>
      <c r="E6" s="1">
        <v>6</v>
      </c>
      <c r="F6" s="2">
        <v>1130</v>
      </c>
      <c r="G6" s="1">
        <v>22</v>
      </c>
      <c r="H6" s="1">
        <f t="shared" si="0"/>
        <v>17</v>
      </c>
      <c r="I6" s="1">
        <v>5</v>
      </c>
      <c r="J6" s="1">
        <f t="shared" si="1"/>
        <v>3</v>
      </c>
      <c r="K6" s="1">
        <v>0</v>
      </c>
      <c r="L6" s="2">
        <f t="shared" si="2"/>
        <v>1078.6363636363637</v>
      </c>
    </row>
    <row r="7" spans="1:12" x14ac:dyDescent="0.25">
      <c r="A7" s="1">
        <v>5</v>
      </c>
      <c r="B7" s="1" t="s">
        <v>15</v>
      </c>
      <c r="C7" s="1" t="s">
        <v>22</v>
      </c>
      <c r="D7" s="1" t="s">
        <v>23</v>
      </c>
      <c r="E7" s="1">
        <v>8</v>
      </c>
      <c r="F7" s="2">
        <v>1420</v>
      </c>
      <c r="G7" s="1">
        <v>22</v>
      </c>
      <c r="H7" s="1">
        <f t="shared" si="0"/>
        <v>22</v>
      </c>
      <c r="I7" s="1">
        <v>0</v>
      </c>
      <c r="J7" s="1">
        <f t="shared" si="1"/>
        <v>0</v>
      </c>
      <c r="K7" s="1">
        <v>0</v>
      </c>
      <c r="L7" s="2">
        <f t="shared" si="2"/>
        <v>1420</v>
      </c>
    </row>
    <row r="8" spans="1:12" x14ac:dyDescent="0.25">
      <c r="A8" s="1">
        <v>6</v>
      </c>
      <c r="B8" s="1" t="s">
        <v>16</v>
      </c>
      <c r="C8" s="1" t="s">
        <v>22</v>
      </c>
      <c r="D8" s="1" t="s">
        <v>24</v>
      </c>
      <c r="E8" s="1">
        <v>13</v>
      </c>
      <c r="F8" s="2">
        <v>1367</v>
      </c>
      <c r="G8" s="1">
        <v>22</v>
      </c>
      <c r="H8" s="1">
        <f t="shared" si="0"/>
        <v>7</v>
      </c>
      <c r="I8" s="1">
        <v>10</v>
      </c>
      <c r="J8" s="1">
        <f t="shared" si="1"/>
        <v>3</v>
      </c>
      <c r="K8" s="1">
        <v>5</v>
      </c>
      <c r="L8" s="2">
        <f t="shared" si="2"/>
        <v>1404.9031818181818</v>
      </c>
    </row>
    <row r="9" spans="1:12" x14ac:dyDescent="0.25">
      <c r="A9" s="1">
        <v>7</v>
      </c>
      <c r="B9" s="1" t="s">
        <v>17</v>
      </c>
      <c r="C9" s="1" t="s">
        <v>22</v>
      </c>
      <c r="D9" s="1" t="s">
        <v>24</v>
      </c>
      <c r="E9" s="1">
        <v>30</v>
      </c>
      <c r="F9" s="2">
        <v>1367</v>
      </c>
      <c r="G9" s="1">
        <v>22</v>
      </c>
      <c r="H9" s="1">
        <f t="shared" si="0"/>
        <v>21</v>
      </c>
      <c r="I9" s="1">
        <v>1</v>
      </c>
      <c r="J9" s="1">
        <f t="shared" si="1"/>
        <v>1</v>
      </c>
      <c r="K9" s="1">
        <v>0</v>
      </c>
      <c r="L9" s="2">
        <f t="shared" si="2"/>
        <v>1764.6727272727276</v>
      </c>
    </row>
    <row r="10" spans="1:12" x14ac:dyDescent="0.25">
      <c r="A10" s="1">
        <v>8</v>
      </c>
      <c r="B10" s="1" t="s">
        <v>18</v>
      </c>
      <c r="C10" s="1" t="s">
        <v>22</v>
      </c>
      <c r="D10" s="1" t="s">
        <v>24</v>
      </c>
      <c r="E10" s="1">
        <v>24</v>
      </c>
      <c r="F10" s="2">
        <v>1123</v>
      </c>
      <c r="G10" s="1">
        <v>22</v>
      </c>
      <c r="H10" s="1">
        <f t="shared" si="0"/>
        <v>19</v>
      </c>
      <c r="I10" s="1">
        <v>0</v>
      </c>
      <c r="J10" s="1">
        <f t="shared" si="1"/>
        <v>0</v>
      </c>
      <c r="K10" s="1">
        <v>3</v>
      </c>
      <c r="L10" s="2">
        <f t="shared" si="2"/>
        <v>1384.8631818181818</v>
      </c>
    </row>
    <row r="11" spans="1:12" x14ac:dyDescent="0.25">
      <c r="A11" s="1">
        <v>9</v>
      </c>
      <c r="B11" s="1" t="s">
        <v>19</v>
      </c>
      <c r="C11" s="1" t="s">
        <v>22</v>
      </c>
      <c r="D11" s="1" t="s">
        <v>24</v>
      </c>
      <c r="E11" s="1">
        <v>19</v>
      </c>
      <c r="F11" s="2">
        <v>920</v>
      </c>
      <c r="G11" s="1">
        <v>22</v>
      </c>
      <c r="H11" s="1">
        <f t="shared" si="0"/>
        <v>22</v>
      </c>
      <c r="I11" s="1">
        <v>0</v>
      </c>
      <c r="J11" s="1">
        <f t="shared" si="1"/>
        <v>0</v>
      </c>
      <c r="K11" s="1">
        <v>0</v>
      </c>
      <c r="L11" s="2">
        <f t="shared" si="2"/>
        <v>1094.8</v>
      </c>
    </row>
    <row r="12" spans="1:12" x14ac:dyDescent="0.25">
      <c r="A12" s="1">
        <v>10</v>
      </c>
      <c r="B12" s="1" t="s">
        <v>20</v>
      </c>
      <c r="C12" s="1" t="s">
        <v>22</v>
      </c>
      <c r="D12" s="1" t="s">
        <v>25</v>
      </c>
      <c r="E12" s="1">
        <v>40</v>
      </c>
      <c r="F12" s="2">
        <v>880</v>
      </c>
      <c r="G12" s="1">
        <v>22</v>
      </c>
      <c r="H12" s="1">
        <f t="shared" si="0"/>
        <v>22</v>
      </c>
      <c r="I12" s="1">
        <v>0</v>
      </c>
      <c r="J12" s="1">
        <f t="shared" si="1"/>
        <v>0</v>
      </c>
      <c r="K12" s="1">
        <v>0</v>
      </c>
      <c r="L12" s="2">
        <f t="shared" si="2"/>
        <v>1232</v>
      </c>
    </row>
    <row r="13" spans="1:12" ht="28.5" customHeight="1" x14ac:dyDescent="0.25">
      <c r="A13" s="6" t="s">
        <v>28</v>
      </c>
      <c r="B13" s="7"/>
      <c r="C13" s="8"/>
      <c r="D13" s="10">
        <f>AVERAGE(F3:F12)</f>
        <v>1244.7</v>
      </c>
      <c r="E13" s="6" t="s">
        <v>31</v>
      </c>
      <c r="F13" s="8"/>
      <c r="G13" s="10">
        <f>SUM(L3:L12)</f>
        <v>14470.825454545455</v>
      </c>
      <c r="H13" s="6" t="s">
        <v>35</v>
      </c>
      <c r="I13" s="7"/>
      <c r="J13" s="7"/>
      <c r="K13" s="8"/>
      <c r="L13" s="9"/>
    </row>
    <row r="14" spans="1:12" ht="30.75" customHeight="1" x14ac:dyDescent="0.25">
      <c r="A14" s="6" t="s">
        <v>39</v>
      </c>
      <c r="B14" s="7"/>
      <c r="C14" s="8"/>
      <c r="D14" s="10">
        <f>D13/G3/8</f>
        <v>7.072159090909091</v>
      </c>
      <c r="E14" s="6" t="s">
        <v>32</v>
      </c>
      <c r="F14" s="8"/>
      <c r="G14" s="9"/>
      <c r="H14" s="6" t="s">
        <v>36</v>
      </c>
      <c r="I14" s="7"/>
      <c r="J14" s="7"/>
      <c r="K14" s="8"/>
      <c r="L14" s="9"/>
    </row>
    <row r="15" spans="1:12" ht="45.75" customHeight="1" x14ac:dyDescent="0.25">
      <c r="A15" s="6" t="s">
        <v>29</v>
      </c>
      <c r="B15" s="7"/>
      <c r="C15" s="8"/>
      <c r="D15" s="10">
        <f>ABS(SUMIF(D3:D12,"Висше",L3:L12)-SUMIF(D3:D12,"&lt;&gt;Висше",L3:L12))</f>
        <v>1448.9254545454542</v>
      </c>
      <c r="E15" s="6" t="s">
        <v>33</v>
      </c>
      <c r="F15" s="8"/>
      <c r="G15" s="9"/>
      <c r="H15" s="6" t="s">
        <v>37</v>
      </c>
      <c r="I15" s="7"/>
      <c r="J15" s="7"/>
      <c r="K15" s="8"/>
      <c r="L15" s="9"/>
    </row>
    <row r="16" spans="1:12" ht="31.5" customHeight="1" x14ac:dyDescent="0.25">
      <c r="A16" s="6" t="s">
        <v>30</v>
      </c>
      <c r="B16" s="7"/>
      <c r="C16" s="8"/>
      <c r="D16" s="9"/>
      <c r="E16" s="6" t="s">
        <v>34</v>
      </c>
      <c r="F16" s="8"/>
      <c r="G16" s="9"/>
      <c r="H16" s="6" t="s">
        <v>38</v>
      </c>
      <c r="I16" s="7"/>
      <c r="J16" s="7"/>
      <c r="K16" s="8"/>
      <c r="L16" s="9"/>
    </row>
  </sheetData>
  <mergeCells count="13">
    <mergeCell ref="A16:C16"/>
    <mergeCell ref="E16:F16"/>
    <mergeCell ref="H16:K16"/>
    <mergeCell ref="H15:K15"/>
    <mergeCell ref="A1:L1"/>
    <mergeCell ref="A13:C13"/>
    <mergeCell ref="A14:C14"/>
    <mergeCell ref="A15:C15"/>
    <mergeCell ref="E13:F13"/>
    <mergeCell ref="E14:F14"/>
    <mergeCell ref="E15:F15"/>
    <mergeCell ref="H13:K13"/>
    <mergeCell ref="H14:K14"/>
  </mergeCells>
  <dataValidations count="4">
    <dataValidation type="list" allowBlank="1" showInputMessage="1" showErrorMessage="1" sqref="C3:C12">
      <formula1>"Администрация,Производство"</formula1>
    </dataValidation>
    <dataValidation type="list" allowBlank="1" showInputMessage="1" showErrorMessage="1" sqref="D3:D12">
      <formula1>"Висше,Средно,Основно"</formula1>
    </dataValidation>
    <dataValidation type="whole" allowBlank="1" showInputMessage="1" showErrorMessage="1" sqref="G3:G12">
      <formula1>15</formula1>
      <formula2>23</formula2>
    </dataValidation>
    <dataValidation type="whole" allowBlank="1" showInputMessage="1" showErrorMessage="1" sqref="K3:K12 H3:I12">
      <formula1>0</formula1>
      <formula2>$G$3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2021-11-30T16:27:01Z</dcterms:created>
  <dcterms:modified xsi:type="dcterms:W3CDTF">2021-12-01T10:20:28Z</dcterms:modified>
</cp:coreProperties>
</file>